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ellen/Documents/Stroomlijn/belangrijke documenten/ongecontracteerde zorg/"/>
    </mc:Choice>
  </mc:AlternateContent>
  <xr:revisionPtr revIDLastSave="0" documentId="13_ncr:1_{32CAFA21-CDAD-0347-89E5-57C3BFEB18F0}" xr6:coauthVersionLast="47" xr6:coauthVersionMax="47" xr10:uidLastSave="{00000000-0000-0000-0000-000000000000}"/>
  <bookViews>
    <workbookView xWindow="0" yWindow="500" windowWidth="28800" windowHeight="17500" xr2:uid="{00000000-000D-0000-FFFF-FFFF00000000}"/>
  </bookViews>
  <sheets>
    <sheet name="Rekenhulp" sheetId="2"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10" i="2" l="1"/>
  <c r="G10" i="2"/>
  <c r="I10" i="2" s="1"/>
  <c r="K10" i="2" s="1"/>
  <c r="H9" i="2"/>
  <c r="G9" i="2"/>
  <c r="G11" i="2"/>
  <c r="H11" i="2"/>
  <c r="G12" i="2"/>
  <c r="H12" i="2"/>
  <c r="G8" i="2"/>
  <c r="H8" i="2"/>
  <c r="H20" i="2"/>
  <c r="H19" i="2"/>
  <c r="H18" i="2"/>
  <c r="H17" i="2"/>
  <c r="H16" i="2"/>
  <c r="G20" i="2"/>
  <c r="H13" i="2"/>
  <c r="G13" i="2"/>
  <c r="G14" i="2"/>
  <c r="H14" i="2"/>
  <c r="G15" i="2"/>
  <c r="H15" i="2"/>
  <c r="G16" i="2"/>
  <c r="H7" i="2"/>
  <c r="H6" i="2"/>
  <c r="G6" i="2"/>
  <c r="G7" i="2"/>
  <c r="G17" i="2"/>
  <c r="G18" i="2"/>
  <c r="G19" i="2"/>
  <c r="I19" i="2" s="1"/>
  <c r="K19" i="2" s="1"/>
  <c r="I8" i="2" l="1"/>
  <c r="K8" i="2" s="1"/>
  <c r="I7" i="2"/>
  <c r="K7" i="2" s="1"/>
  <c r="I17" i="2"/>
  <c r="K17" i="2" s="1"/>
  <c r="I11" i="2"/>
  <c r="K11" i="2" s="1"/>
  <c r="I13" i="2"/>
  <c r="K13" i="2" s="1"/>
  <c r="I16" i="2"/>
  <c r="K16" i="2" s="1"/>
  <c r="I9" i="2"/>
  <c r="K9" i="2" s="1"/>
  <c r="I15" i="2"/>
  <c r="K15" i="2" s="1"/>
  <c r="I20" i="2"/>
  <c r="K20" i="2" s="1"/>
  <c r="I6" i="2"/>
  <c r="K6" i="2" s="1"/>
  <c r="I12" i="2"/>
  <c r="K12" i="2" s="1"/>
  <c r="I14" i="2"/>
  <c r="K14" i="2" s="1"/>
  <c r="I18" i="2"/>
  <c r="K18" i="2" s="1"/>
  <c r="C32" i="2" l="1"/>
  <c r="C33" i="2" s="1"/>
</calcChain>
</file>

<file path=xl/sharedStrings.xml><?xml version="1.0" encoding="utf-8"?>
<sst xmlns="http://schemas.openxmlformats.org/spreadsheetml/2006/main" count="89" uniqueCount="54">
  <si>
    <t>Tijdsduur</t>
  </si>
  <si>
    <t>Prestatiecode</t>
  </si>
  <si>
    <t>Diagnostiek</t>
  </si>
  <si>
    <t>Gezondheidszorgpsycholoog (Wet Big artikel 3)</t>
  </si>
  <si>
    <t>Behandeling</t>
  </si>
  <si>
    <t>vanaf 30 minuten</t>
  </si>
  <si>
    <t>vanaf 60 minuten</t>
  </si>
  <si>
    <t>Beroeps-categorie</t>
  </si>
  <si>
    <t>CO0587</t>
  </si>
  <si>
    <t>CO0628</t>
  </si>
  <si>
    <t>CO0368</t>
  </si>
  <si>
    <t>CO0327</t>
  </si>
  <si>
    <t>NZa-tarief</t>
  </si>
  <si>
    <t>Percentage en bedrag hierboven zijn zelf te wijzigen</t>
  </si>
  <si>
    <t>Totaal eigen bijdrage</t>
  </si>
  <si>
    <t>resterend eigen risico</t>
  </si>
  <si>
    <t>Eigen bijdrage per sessie</t>
  </si>
  <si>
    <t>Toelichting en berekening kosten per sessie</t>
  </si>
  <si>
    <t>Schatting totale kosten</t>
  </si>
  <si>
    <t>Vergoeding zorgverzekeraar</t>
  </si>
  <si>
    <t>Coulanceregeling 30%</t>
  </si>
  <si>
    <t>Consult</t>
  </si>
  <si>
    <t>Verpleegkundig specialist GGZ</t>
  </si>
  <si>
    <t>Overige beroepen (WO-psycholoog)</t>
  </si>
  <si>
    <t>Intake, adviesgesprek en eindgesprek</t>
  </si>
  <si>
    <t>Behandelsessie</t>
  </si>
  <si>
    <t>Overige communicatie (telefonisch contact, email, ehealth feedback)</t>
  </si>
  <si>
    <t>Toeslag psychodiagnostiek</t>
  </si>
  <si>
    <t>vanaf 120 minuten</t>
  </si>
  <si>
    <t>Toeslag</t>
  </si>
  <si>
    <t>Vast bedrag bij psychodiagnostiek 120 minuten</t>
  </si>
  <si>
    <t>CO0522</t>
  </si>
  <si>
    <t>Wanneer je vervolgens een schatting van het aantal sessies in kolom 'J' invult, vind je onderaan in de oranje balk een doorrekening van de kosten die voor eigen rekening komen.</t>
  </si>
  <si>
    <t xml:space="preserve">Let op: </t>
  </si>
  <si>
    <t xml:space="preserve">Deze rekentool is niet ontwikkeld door Stroomlijn en hier kunnen dan ook geen rechten aan worden ontleend. Wil je zeker zijn van je zaak? Neem dat contact op met je zorgverzekeraar. </t>
  </si>
  <si>
    <t>CO0547</t>
  </si>
  <si>
    <t>CO0563</t>
  </si>
  <si>
    <t>CO0612</t>
  </si>
  <si>
    <t>Totaal incl. resterend eigen risico</t>
  </si>
  <si>
    <t>CO0352</t>
  </si>
  <si>
    <t>Contact regiebehandelaar bij behandeling door WO-psycholoog</t>
  </si>
  <si>
    <t>CO0303</t>
  </si>
  <si>
    <t>CO0912</t>
  </si>
  <si>
    <t>CO0953</t>
  </si>
  <si>
    <t>TC0016</t>
  </si>
  <si>
    <t>% NZA tarief vergoeding zorgverzekeraar</t>
  </si>
  <si>
    <r>
      <t xml:space="preserve">Hieronder vind je de NZa-tarieven per beroepsgroep en type sessies binnen Stroomlijn. In het roze vak </t>
    </r>
    <r>
      <rPr>
        <b/>
        <sz val="10"/>
        <rFont val="Arial"/>
        <family val="2"/>
      </rPr>
      <t>C20</t>
    </r>
    <r>
      <rPr>
        <sz val="10"/>
        <rFont val="Arial"/>
        <family val="2"/>
      </rPr>
      <t xml:space="preserve"> kun je aangeven welk </t>
    </r>
    <r>
      <rPr>
        <b/>
        <sz val="10"/>
        <rFont val="Arial"/>
        <family val="2"/>
      </rPr>
      <t>percentage</t>
    </r>
    <r>
      <rPr>
        <sz val="10"/>
        <rFont val="Arial"/>
        <family val="2"/>
      </rPr>
      <t xml:space="preserve"> je op grond van jouw polis door de zorgverzekeraar krijgt vergoed. Daaronder in </t>
    </r>
    <r>
      <rPr>
        <b/>
        <sz val="10"/>
        <rFont val="Arial"/>
        <family val="2"/>
      </rPr>
      <t>C21</t>
    </r>
    <r>
      <rPr>
        <sz val="10"/>
        <rFont val="Arial"/>
        <family val="2"/>
      </rPr>
      <t xml:space="preserve"> kun je ook aangeven hoeveel </t>
    </r>
    <r>
      <rPr>
        <b/>
        <sz val="10"/>
        <rFont val="Arial"/>
        <family val="2"/>
      </rPr>
      <t>eigen risico</t>
    </r>
    <r>
      <rPr>
        <sz val="10"/>
        <rFont val="Arial"/>
        <family val="2"/>
      </rPr>
      <t xml:space="preserve"> je nog over hebt.</t>
    </r>
  </si>
  <si>
    <t>Aantal consulten - zelf in te vullen</t>
  </si>
  <si>
    <t>CO0262</t>
  </si>
  <si>
    <t>Psychodiagnostiek (ADHD onderzoek)</t>
  </si>
  <si>
    <t>Intake en adviesgesprek (ADHD onderzoek)</t>
  </si>
  <si>
    <t>Consult type</t>
  </si>
  <si>
    <t>Niet gecontracteerde zorg</t>
  </si>
  <si>
    <t xml:space="preserve">Een eigen bijdrage geldt enkel voor niet gecontracteerde verzekeraars (Zilveren Kruis, Interpolis, De christelijke, FBTO, De Friesland en Ziezo). Bij alle andere zorgverzekeraars wordt 100% vergoed.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</si>
</sst>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_(&quot;€&quot;\ * \(#,##0.00\);_(&quot;€&quot;\ * &quot;-&quot;??_);_(@_)"/>
    <numFmt numFmtId="164" formatCode="_ &quot;€&quot;\ * #,##0.00_ ;_ &quot;€&quot;\ * \-#,##0.00_ ;_ &quot;€&quot;\ * &quot;-&quot;??_ ;_ @_ "/>
  </numFmts>
  <fonts count="13" x14ac:knownFonts="1">
    <font>
      <sz val="10"/>
      <name val="Arial"/>
    </font>
    <font>
      <sz val="10"/>
      <color indexed="8"/>
      <name val="Arial"/>
      <family val="2"/>
    </font>
    <font>
      <sz val="10"/>
      <name val="Arial"/>
      <family val="2"/>
    </font>
    <font>
      <b/>
      <sz val="10"/>
      <name val="Arial"/>
      <family val="2"/>
    </font>
    <font>
      <b/>
      <sz val="10"/>
      <color indexed="8"/>
      <name val="Arial"/>
      <family val="2"/>
    </font>
    <font>
      <sz val="12"/>
      <name val="Arial"/>
      <family val="2"/>
    </font>
    <font>
      <sz val="8"/>
      <name val="Arial"/>
      <family val="2"/>
    </font>
    <font>
      <sz val="10"/>
      <color theme="1"/>
      <name val="Arial"/>
      <family val="2"/>
    </font>
    <font>
      <sz val="11"/>
      <color theme="1"/>
      <name val="Calibri"/>
      <family val="2"/>
      <scheme val="minor"/>
    </font>
    <font>
      <sz val="14"/>
      <color indexed="8"/>
      <name val="Arial"/>
      <family val="2"/>
    </font>
    <font>
      <sz val="14"/>
      <name val="Arial"/>
      <family val="2"/>
    </font>
    <font>
      <sz val="14"/>
      <color theme="1"/>
      <name val="Arial"/>
      <family val="2"/>
    </font>
    <font>
      <b/>
      <sz val="14"/>
      <color theme="1"/>
      <name val="Arial"/>
      <family val="2"/>
    </font>
  </fonts>
  <fills count="4">
    <fill>
      <patternFill patternType="none"/>
    </fill>
    <fill>
      <patternFill patternType="gray125"/>
    </fill>
    <fill>
      <patternFill patternType="solid">
        <fgColor rgb="FFE84E0F"/>
        <bgColor indexed="64"/>
      </patternFill>
    </fill>
    <fill>
      <patternFill patternType="solid">
        <fgColor rgb="FFE192A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58">
    <xf numFmtId="0" fontId="0" fillId="0" borderId="0" xfId="0"/>
    <xf numFmtId="44" fontId="1" fillId="0" borderId="0" xfId="0" applyNumberFormat="1" applyFont="1" applyAlignment="1">
      <alignment wrapText="1"/>
    </xf>
    <xf numFmtId="44" fontId="0" fillId="0" borderId="0" xfId="0" applyNumberFormat="1"/>
    <xf numFmtId="44" fontId="1" fillId="0" borderId="0" xfId="0" applyNumberFormat="1" applyFont="1" applyAlignment="1">
      <alignment horizontal="left" wrapText="1"/>
    </xf>
    <xf numFmtId="44" fontId="0" fillId="0" borderId="0" xfId="0" applyNumberFormat="1" applyAlignment="1">
      <alignment horizontal="left"/>
    </xf>
    <xf numFmtId="0" fontId="3" fillId="0" borderId="0" xfId="0" applyFont="1"/>
    <xf numFmtId="0" fontId="1" fillId="0" borderId="0" xfId="0" applyFont="1" applyAlignment="1">
      <alignment horizontal="left" wrapText="1"/>
    </xf>
    <xf numFmtId="0" fontId="1" fillId="0" borderId="1" xfId="0" applyFont="1" applyBorder="1" applyAlignment="1">
      <alignment horizontal="left" wrapText="1"/>
    </xf>
    <xf numFmtId="44" fontId="1" fillId="0" borderId="1" xfId="0" applyNumberFormat="1" applyFont="1" applyBorder="1" applyAlignment="1">
      <alignment horizontal="left" wrapText="1"/>
    </xf>
    <xf numFmtId="44" fontId="0" fillId="0" borderId="1" xfId="0" applyNumberFormat="1" applyBorder="1"/>
    <xf numFmtId="0" fontId="2" fillId="0" borderId="1" xfId="0" applyFont="1" applyBorder="1"/>
    <xf numFmtId="0" fontId="2" fillId="0" borderId="0" xfId="0" applyFont="1" applyAlignment="1">
      <alignment horizontal="left" vertical="top" wrapText="1"/>
    </xf>
    <xf numFmtId="44" fontId="3" fillId="0" borderId="0" xfId="0" applyNumberFormat="1" applyFont="1" applyAlignment="1">
      <alignment horizontal="left"/>
    </xf>
    <xf numFmtId="44" fontId="3" fillId="0" borderId="0" xfId="0" applyNumberFormat="1" applyFont="1"/>
    <xf numFmtId="44" fontId="0" fillId="0" borderId="2" xfId="0" applyNumberFormat="1" applyBorder="1"/>
    <xf numFmtId="44" fontId="0" fillId="0" borderId="4" xfId="0" applyNumberFormat="1" applyBorder="1"/>
    <xf numFmtId="0" fontId="5" fillId="2" borderId="5" xfId="0" applyFont="1" applyFill="1" applyBorder="1"/>
    <xf numFmtId="0" fontId="2" fillId="0" borderId="6" xfId="0" applyFont="1" applyBorder="1"/>
    <xf numFmtId="0" fontId="1" fillId="0" borderId="6" xfId="0" applyFont="1" applyBorder="1" applyAlignment="1">
      <alignment horizontal="left" wrapText="1"/>
    </xf>
    <xf numFmtId="164" fontId="8" fillId="0" borderId="6" xfId="0" applyNumberFormat="1" applyFont="1" applyBorder="1" applyAlignment="1">
      <alignment horizontal="left"/>
    </xf>
    <xf numFmtId="44" fontId="0" fillId="0" borderId="6" xfId="0" applyNumberFormat="1" applyBorder="1"/>
    <xf numFmtId="44" fontId="0" fillId="0" borderId="7" xfId="0" applyNumberFormat="1" applyBorder="1"/>
    <xf numFmtId="0" fontId="5" fillId="2" borderId="8" xfId="0" applyFont="1" applyFill="1" applyBorder="1"/>
    <xf numFmtId="44" fontId="0" fillId="0" borderId="9" xfId="0" applyNumberFormat="1" applyBorder="1"/>
    <xf numFmtId="0" fontId="2" fillId="0" borderId="10" xfId="0" applyFont="1" applyBorder="1"/>
    <xf numFmtId="0" fontId="1" fillId="0" borderId="10" xfId="0" applyFont="1" applyBorder="1" applyAlignment="1">
      <alignment horizontal="left" wrapText="1"/>
    </xf>
    <xf numFmtId="44" fontId="1" fillId="0" borderId="10" xfId="0" applyNumberFormat="1" applyFont="1" applyBorder="1" applyAlignment="1">
      <alignment horizontal="left" wrapText="1"/>
    </xf>
    <xf numFmtId="44" fontId="0" fillId="0" borderId="10" xfId="0" applyNumberFormat="1" applyBorder="1"/>
    <xf numFmtId="44" fontId="0" fillId="0" borderId="11" xfId="0" applyNumberFormat="1" applyBorder="1"/>
    <xf numFmtId="0" fontId="5" fillId="2" borderId="12" xfId="0" applyFont="1" applyFill="1" applyBorder="1"/>
    <xf numFmtId="44" fontId="0" fillId="0" borderId="13" xfId="0" applyNumberFormat="1" applyBorder="1"/>
    <xf numFmtId="0" fontId="2" fillId="0" borderId="14" xfId="0" applyFont="1" applyBorder="1"/>
    <xf numFmtId="0" fontId="1" fillId="0" borderId="14" xfId="0" applyFont="1" applyBorder="1" applyAlignment="1">
      <alignment horizontal="left" wrapText="1"/>
    </xf>
    <xf numFmtId="44" fontId="1" fillId="0" borderId="14" xfId="0" applyNumberFormat="1" applyFont="1" applyBorder="1" applyAlignment="1">
      <alignment horizontal="left" wrapText="1"/>
    </xf>
    <xf numFmtId="44" fontId="0" fillId="0" borderId="14" xfId="0" applyNumberFormat="1" applyBorder="1"/>
    <xf numFmtId="44" fontId="0" fillId="0" borderId="15" xfId="0" applyNumberFormat="1" applyBorder="1"/>
    <xf numFmtId="0" fontId="5" fillId="2" borderId="16" xfId="0" applyFont="1" applyFill="1" applyBorder="1"/>
    <xf numFmtId="44" fontId="0" fillId="0" borderId="17" xfId="0" applyNumberFormat="1" applyBorder="1"/>
    <xf numFmtId="0" fontId="2" fillId="0" borderId="18" xfId="0" applyFont="1" applyBorder="1"/>
    <xf numFmtId="0" fontId="1" fillId="0" borderId="18" xfId="0" applyFont="1" applyBorder="1" applyAlignment="1">
      <alignment horizontal="left" wrapText="1"/>
    </xf>
    <xf numFmtId="164" fontId="1" fillId="0" borderId="18" xfId="0" applyNumberFormat="1" applyFont="1" applyBorder="1" applyAlignment="1">
      <alignment horizontal="left" wrapText="1"/>
    </xf>
    <xf numFmtId="44" fontId="0" fillId="0" borderId="18" xfId="0" applyNumberFormat="1" applyBorder="1"/>
    <xf numFmtId="44" fontId="0" fillId="0" borderId="19" xfId="0" applyNumberFormat="1" applyBorder="1"/>
    <xf numFmtId="0" fontId="5" fillId="2" borderId="20" xfId="0" applyFont="1" applyFill="1" applyBorder="1"/>
    <xf numFmtId="44" fontId="0" fillId="0" borderId="21" xfId="0" applyNumberFormat="1" applyBorder="1"/>
    <xf numFmtId="164" fontId="7" fillId="0" borderId="6" xfId="0" applyNumberFormat="1" applyFont="1" applyBorder="1" applyAlignment="1">
      <alignment horizontal="left"/>
    </xf>
    <xf numFmtId="0" fontId="3" fillId="0" borderId="10" xfId="0" applyFont="1" applyBorder="1"/>
    <xf numFmtId="0" fontId="4" fillId="0" borderId="10" xfId="0" applyFont="1" applyBorder="1" applyAlignment="1">
      <alignment horizontal="left" wrapText="1"/>
    </xf>
    <xf numFmtId="44" fontId="4" fillId="0" borderId="10" xfId="0" applyNumberFormat="1" applyFont="1" applyBorder="1" applyAlignment="1">
      <alignment horizontal="left" wrapText="1"/>
    </xf>
    <xf numFmtId="44" fontId="4" fillId="0" borderId="10" xfId="0" applyNumberFormat="1" applyFont="1" applyBorder="1" applyAlignment="1">
      <alignment wrapText="1"/>
    </xf>
    <xf numFmtId="0" fontId="3" fillId="0" borderId="10" xfId="0" applyFont="1" applyBorder="1" applyAlignment="1">
      <alignment wrapText="1"/>
    </xf>
    <xf numFmtId="44" fontId="1" fillId="0" borderId="18" xfId="0" applyNumberFormat="1" applyFont="1" applyBorder="1" applyAlignment="1">
      <alignment horizontal="left" wrapText="1"/>
    </xf>
    <xf numFmtId="164" fontId="7" fillId="0" borderId="18" xfId="0" applyNumberFormat="1" applyFont="1" applyBorder="1" applyAlignment="1">
      <alignment horizontal="left"/>
    </xf>
    <xf numFmtId="0" fontId="9" fillId="2" borderId="1" xfId="0" applyFont="1" applyFill="1" applyBorder="1" applyAlignment="1">
      <alignment horizontal="left" wrapText="1"/>
    </xf>
    <xf numFmtId="44" fontId="10" fillId="2" borderId="1" xfId="0" applyNumberFormat="1" applyFont="1" applyFill="1" applyBorder="1"/>
    <xf numFmtId="0" fontId="11" fillId="3" borderId="2" xfId="0" applyFont="1" applyFill="1" applyBorder="1"/>
    <xf numFmtId="9" fontId="12" fillId="3" borderId="3" xfId="0" applyNumberFormat="1" applyFont="1" applyFill="1" applyBorder="1" applyAlignment="1">
      <alignment horizontal="left"/>
    </xf>
    <xf numFmtId="44" fontId="11" fillId="3"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8"/>
  <sheetViews>
    <sheetView showGridLines="0" tabSelected="1" topLeftCell="A5" zoomScale="130" zoomScaleNormal="130" workbookViewId="0">
      <selection activeCell="D25" sqref="D25"/>
    </sheetView>
  </sheetViews>
  <sheetFormatPr baseColWidth="10" defaultColWidth="8.83203125" defaultRowHeight="13" x14ac:dyDescent="0.15"/>
  <cols>
    <col min="1" max="1" width="58.5" customWidth="1"/>
    <col min="2" max="2" width="44" customWidth="1"/>
    <col min="3" max="3" width="24" customWidth="1"/>
    <col min="4" max="4" width="42.6640625" customWidth="1"/>
    <col min="5" max="5" width="28.33203125" customWidth="1"/>
    <col min="6" max="6" width="15.5" style="4" customWidth="1"/>
    <col min="7" max="7" width="17.83203125" style="2" customWidth="1"/>
    <col min="8" max="9" width="16.83203125" customWidth="1"/>
    <col min="10" max="10" width="14" customWidth="1"/>
    <col min="11" max="11" width="15.6640625" customWidth="1"/>
  </cols>
  <sheetData>
    <row r="2" spans="1:11" s="5" customFormat="1" x14ac:dyDescent="0.15">
      <c r="A2" s="5" t="s">
        <v>17</v>
      </c>
      <c r="B2" s="5" t="s">
        <v>18</v>
      </c>
      <c r="D2" s="5" t="s">
        <v>52</v>
      </c>
      <c r="E2" s="5" t="s">
        <v>33</v>
      </c>
      <c r="F2" s="12"/>
      <c r="G2" s="13"/>
    </row>
    <row r="3" spans="1:11" ht="54" customHeight="1" x14ac:dyDescent="0.15">
      <c r="A3" s="11" t="s">
        <v>46</v>
      </c>
      <c r="B3" s="11" t="s">
        <v>32</v>
      </c>
      <c r="C3" s="11"/>
      <c r="D3" s="11" t="s">
        <v>53</v>
      </c>
      <c r="E3" s="11" t="s">
        <v>34</v>
      </c>
    </row>
    <row r="4" spans="1:11" ht="12" hidden="1" customHeight="1" x14ac:dyDescent="0.15"/>
    <row r="5" spans="1:11" ht="39" customHeight="1" thickBot="1" x14ac:dyDescent="0.2">
      <c r="A5" s="46" t="s">
        <v>21</v>
      </c>
      <c r="B5" s="47" t="s">
        <v>7</v>
      </c>
      <c r="C5" s="47" t="s">
        <v>51</v>
      </c>
      <c r="D5" s="47" t="s">
        <v>0</v>
      </c>
      <c r="E5" s="47" t="s">
        <v>1</v>
      </c>
      <c r="F5" s="48" t="s">
        <v>12</v>
      </c>
      <c r="G5" s="49" t="s">
        <v>19</v>
      </c>
      <c r="H5" s="47" t="s">
        <v>20</v>
      </c>
      <c r="I5" s="47" t="s">
        <v>16</v>
      </c>
      <c r="J5" s="50" t="s">
        <v>47</v>
      </c>
      <c r="K5" s="24"/>
    </row>
    <row r="6" spans="1:11" ht="16" x14ac:dyDescent="0.2">
      <c r="A6" s="17" t="s">
        <v>24</v>
      </c>
      <c r="B6" s="18" t="s">
        <v>23</v>
      </c>
      <c r="C6" s="18" t="s">
        <v>2</v>
      </c>
      <c r="D6" s="18" t="s">
        <v>6</v>
      </c>
      <c r="E6" s="18" t="s">
        <v>31</v>
      </c>
      <c r="F6" s="45">
        <v>244.03</v>
      </c>
      <c r="G6" s="20">
        <f t="shared" ref="G6:G20" si="0">F6*$C$25</f>
        <v>146.41800000000001</v>
      </c>
      <c r="H6" s="20">
        <f t="shared" ref="H6:H14" si="1">F6*0.3</f>
        <v>73.209000000000003</v>
      </c>
      <c r="I6" s="21">
        <f t="shared" ref="I6:I20" si="2">F6-G6-H6</f>
        <v>24.402999999999992</v>
      </c>
      <c r="J6" s="22"/>
      <c r="K6" s="23">
        <f>I6*J6</f>
        <v>0</v>
      </c>
    </row>
    <row r="7" spans="1:11" ht="16" x14ac:dyDescent="0.2">
      <c r="A7" s="10"/>
      <c r="B7" s="7" t="s">
        <v>3</v>
      </c>
      <c r="C7" s="7" t="s">
        <v>2</v>
      </c>
      <c r="D7" s="7" t="s">
        <v>6</v>
      </c>
      <c r="E7" s="7" t="s">
        <v>36</v>
      </c>
      <c r="F7" s="8">
        <v>273.44</v>
      </c>
      <c r="G7" s="9">
        <f t="shared" si="0"/>
        <v>164.06399999999999</v>
      </c>
      <c r="H7" s="9">
        <f t="shared" si="1"/>
        <v>82.031999999999996</v>
      </c>
      <c r="I7" s="14">
        <f t="shared" si="2"/>
        <v>27.344000000000008</v>
      </c>
      <c r="J7" s="16"/>
      <c r="K7" s="15">
        <f>I7*J7</f>
        <v>0</v>
      </c>
    </row>
    <row r="8" spans="1:11" ht="17" thickBot="1" x14ac:dyDescent="0.25">
      <c r="A8" s="24"/>
      <c r="B8" s="25" t="s">
        <v>22</v>
      </c>
      <c r="C8" s="25" t="s">
        <v>2</v>
      </c>
      <c r="D8" s="25" t="s">
        <v>6</v>
      </c>
      <c r="E8" s="25" t="s">
        <v>35</v>
      </c>
      <c r="F8" s="26">
        <v>250.86</v>
      </c>
      <c r="G8" s="27">
        <f t="shared" si="0"/>
        <v>150.51599999999999</v>
      </c>
      <c r="H8" s="27">
        <f t="shared" si="1"/>
        <v>75.257999999999996</v>
      </c>
      <c r="I8" s="28">
        <f t="shared" si="2"/>
        <v>25.086000000000027</v>
      </c>
      <c r="J8" s="29"/>
      <c r="K8" s="30">
        <f t="shared" ref="K8:K15" si="3">I8*J8</f>
        <v>0</v>
      </c>
    </row>
    <row r="9" spans="1:11" ht="16" x14ac:dyDescent="0.2">
      <c r="A9" s="38" t="s">
        <v>50</v>
      </c>
      <c r="B9" s="39" t="s">
        <v>23</v>
      </c>
      <c r="C9" s="39" t="s">
        <v>2</v>
      </c>
      <c r="D9" s="39" t="s">
        <v>5</v>
      </c>
      <c r="E9" s="39" t="s">
        <v>48</v>
      </c>
      <c r="F9" s="52">
        <v>160.44999999999999</v>
      </c>
      <c r="G9" s="41">
        <f t="shared" si="0"/>
        <v>96.27</v>
      </c>
      <c r="H9" s="41">
        <f t="shared" ref="H9:H10" si="4">F9*0.3</f>
        <v>48.134999999999998</v>
      </c>
      <c r="I9" s="42">
        <f t="shared" ref="I9:I10" si="5">F9-G9-H9</f>
        <v>16.044999999999995</v>
      </c>
      <c r="J9" s="43"/>
      <c r="K9" s="44">
        <f>I9*J9</f>
        <v>0</v>
      </c>
    </row>
    <row r="10" spans="1:11" ht="17" thickBot="1" x14ac:dyDescent="0.25">
      <c r="A10" s="24"/>
      <c r="B10" s="25" t="s">
        <v>3</v>
      </c>
      <c r="C10" s="25" t="s">
        <v>2</v>
      </c>
      <c r="D10" s="25" t="s">
        <v>5</v>
      </c>
      <c r="E10" s="25" t="s">
        <v>41</v>
      </c>
      <c r="F10" s="26">
        <v>178.69</v>
      </c>
      <c r="G10" s="27">
        <f t="shared" si="0"/>
        <v>107.214</v>
      </c>
      <c r="H10" s="27">
        <f t="shared" si="4"/>
        <v>53.606999999999999</v>
      </c>
      <c r="I10" s="28">
        <f t="shared" si="5"/>
        <v>17.869</v>
      </c>
      <c r="J10" s="29"/>
      <c r="K10" s="30">
        <f>I10*J10</f>
        <v>0</v>
      </c>
    </row>
    <row r="11" spans="1:11" ht="16" x14ac:dyDescent="0.2">
      <c r="A11" s="17" t="s">
        <v>49</v>
      </c>
      <c r="B11" s="18" t="s">
        <v>23</v>
      </c>
      <c r="C11" s="18" t="s">
        <v>2</v>
      </c>
      <c r="D11" s="18" t="s">
        <v>28</v>
      </c>
      <c r="E11" s="18" t="s">
        <v>42</v>
      </c>
      <c r="F11" s="19">
        <v>483.66</v>
      </c>
      <c r="G11" s="20">
        <f t="shared" si="0"/>
        <v>290.19600000000003</v>
      </c>
      <c r="H11" s="20">
        <f t="shared" si="1"/>
        <v>145.09800000000001</v>
      </c>
      <c r="I11" s="21">
        <f t="shared" si="2"/>
        <v>48.365999999999985</v>
      </c>
      <c r="J11" s="22"/>
      <c r="K11" s="23">
        <f t="shared" si="3"/>
        <v>0</v>
      </c>
    </row>
    <row r="12" spans="1:11" ht="17" thickBot="1" x14ac:dyDescent="0.25">
      <c r="A12" s="10"/>
      <c r="B12" s="7" t="s">
        <v>3</v>
      </c>
      <c r="C12" s="7" t="s">
        <v>2</v>
      </c>
      <c r="D12" s="7" t="s">
        <v>28</v>
      </c>
      <c r="E12" s="7" t="s">
        <v>43</v>
      </c>
      <c r="F12" s="8">
        <v>544.16999999999996</v>
      </c>
      <c r="G12" s="9">
        <f t="shared" si="0"/>
        <v>326.50199999999995</v>
      </c>
      <c r="H12" s="9">
        <f t="shared" si="1"/>
        <v>163.25099999999998</v>
      </c>
      <c r="I12" s="14">
        <f t="shared" si="2"/>
        <v>54.41700000000003</v>
      </c>
      <c r="J12" s="16"/>
      <c r="K12" s="15">
        <f t="shared" si="3"/>
        <v>0</v>
      </c>
    </row>
    <row r="13" spans="1:11" ht="17" thickBot="1" x14ac:dyDescent="0.25">
      <c r="A13" s="31" t="s">
        <v>27</v>
      </c>
      <c r="B13" s="32" t="s">
        <v>30</v>
      </c>
      <c r="C13" s="32" t="s">
        <v>29</v>
      </c>
      <c r="D13" s="32"/>
      <c r="E13" s="32" t="s">
        <v>44</v>
      </c>
      <c r="F13" s="33">
        <v>195.65</v>
      </c>
      <c r="G13" s="34">
        <f t="shared" si="0"/>
        <v>117.39</v>
      </c>
      <c r="H13" s="34">
        <f t="shared" si="1"/>
        <v>58.695</v>
      </c>
      <c r="I13" s="35">
        <f t="shared" si="2"/>
        <v>19.565000000000005</v>
      </c>
      <c r="J13" s="36"/>
      <c r="K13" s="37">
        <f>I13*J13</f>
        <v>0</v>
      </c>
    </row>
    <row r="14" spans="1:11" ht="16" x14ac:dyDescent="0.2">
      <c r="A14" s="38" t="s">
        <v>25</v>
      </c>
      <c r="B14" s="39" t="s">
        <v>23</v>
      </c>
      <c r="C14" s="39" t="s">
        <v>4</v>
      </c>
      <c r="D14" s="39" t="s">
        <v>6</v>
      </c>
      <c r="E14" s="39" t="s">
        <v>8</v>
      </c>
      <c r="F14" s="40">
        <v>203.24</v>
      </c>
      <c r="G14" s="41">
        <f t="shared" si="0"/>
        <v>121.944</v>
      </c>
      <c r="H14" s="41">
        <f t="shared" si="1"/>
        <v>60.972000000000001</v>
      </c>
      <c r="I14" s="42">
        <f t="shared" si="2"/>
        <v>20.324000000000005</v>
      </c>
      <c r="J14" s="43"/>
      <c r="K14" s="44">
        <f t="shared" si="3"/>
        <v>0</v>
      </c>
    </row>
    <row r="15" spans="1:11" ht="16" x14ac:dyDescent="0.2">
      <c r="A15" s="10"/>
      <c r="B15" s="7" t="s">
        <v>3</v>
      </c>
      <c r="C15" s="7" t="s">
        <v>4</v>
      </c>
      <c r="D15" s="7" t="s">
        <v>6</v>
      </c>
      <c r="E15" s="7" t="s">
        <v>9</v>
      </c>
      <c r="F15" s="8">
        <v>230.75</v>
      </c>
      <c r="G15" s="9">
        <f t="shared" si="0"/>
        <v>138.44999999999999</v>
      </c>
      <c r="H15" s="9">
        <f t="shared" ref="H15:H20" si="6">F15*0.3</f>
        <v>69.224999999999994</v>
      </c>
      <c r="I15" s="14">
        <f t="shared" si="2"/>
        <v>23.075000000000017</v>
      </c>
      <c r="J15" s="16"/>
      <c r="K15" s="15">
        <f t="shared" si="3"/>
        <v>0</v>
      </c>
    </row>
    <row r="16" spans="1:11" ht="17" thickBot="1" x14ac:dyDescent="0.25">
      <c r="A16" s="24"/>
      <c r="B16" s="25" t="s">
        <v>22</v>
      </c>
      <c r="C16" s="25" t="s">
        <v>4</v>
      </c>
      <c r="D16" s="25" t="s">
        <v>6</v>
      </c>
      <c r="E16" s="25" t="s">
        <v>37</v>
      </c>
      <c r="F16" s="26">
        <v>213.9</v>
      </c>
      <c r="G16" s="27">
        <f t="shared" si="0"/>
        <v>128.34</v>
      </c>
      <c r="H16" s="27">
        <f t="shared" si="6"/>
        <v>64.17</v>
      </c>
      <c r="I16" s="28">
        <f t="shared" si="2"/>
        <v>21.39</v>
      </c>
      <c r="J16" s="29"/>
      <c r="K16" s="30">
        <f>I16*J16</f>
        <v>0</v>
      </c>
    </row>
    <row r="17" spans="1:11" ht="16" x14ac:dyDescent="0.2">
      <c r="A17" s="38" t="s">
        <v>26</v>
      </c>
      <c r="B17" s="39" t="s">
        <v>23</v>
      </c>
      <c r="C17" s="39" t="s">
        <v>4</v>
      </c>
      <c r="D17" s="39" t="s">
        <v>5</v>
      </c>
      <c r="E17" s="39" t="s">
        <v>11</v>
      </c>
      <c r="F17" s="51">
        <v>126.61</v>
      </c>
      <c r="G17" s="41">
        <f t="shared" si="0"/>
        <v>75.965999999999994</v>
      </c>
      <c r="H17" s="41">
        <f t="shared" si="6"/>
        <v>37.982999999999997</v>
      </c>
      <c r="I17" s="42">
        <f t="shared" si="2"/>
        <v>12.661000000000008</v>
      </c>
      <c r="J17" s="43"/>
      <c r="K17" s="44">
        <f>I17*J17</f>
        <v>0</v>
      </c>
    </row>
    <row r="18" spans="1:11" ht="16" x14ac:dyDescent="0.2">
      <c r="A18" s="10"/>
      <c r="B18" s="7" t="s">
        <v>3</v>
      </c>
      <c r="C18" s="7" t="s">
        <v>4</v>
      </c>
      <c r="D18" s="7" t="s">
        <v>5</v>
      </c>
      <c r="E18" s="7" t="s">
        <v>10</v>
      </c>
      <c r="F18" s="8">
        <v>142.94999999999999</v>
      </c>
      <c r="G18" s="9">
        <f t="shared" si="0"/>
        <v>85.77</v>
      </c>
      <c r="H18" s="9">
        <f t="shared" si="6"/>
        <v>42.884999999999998</v>
      </c>
      <c r="I18" s="14">
        <f t="shared" si="2"/>
        <v>14.294999999999995</v>
      </c>
      <c r="J18" s="16"/>
      <c r="K18" s="15">
        <f>I18*J18</f>
        <v>0</v>
      </c>
    </row>
    <row r="19" spans="1:11" ht="17" thickBot="1" x14ac:dyDescent="0.25">
      <c r="A19" s="24"/>
      <c r="B19" s="25" t="s">
        <v>22</v>
      </c>
      <c r="C19" s="25" t="s">
        <v>4</v>
      </c>
      <c r="D19" s="25" t="s">
        <v>5</v>
      </c>
      <c r="E19" s="25" t="s">
        <v>39</v>
      </c>
      <c r="F19" s="26">
        <v>132.49</v>
      </c>
      <c r="G19" s="27">
        <f t="shared" si="0"/>
        <v>79.494</v>
      </c>
      <c r="H19" s="27">
        <f t="shared" si="6"/>
        <v>39.747</v>
      </c>
      <c r="I19" s="28">
        <f t="shared" si="2"/>
        <v>13.249000000000009</v>
      </c>
      <c r="J19" s="29"/>
      <c r="K19" s="30">
        <f>I19*J19</f>
        <v>0</v>
      </c>
    </row>
    <row r="20" spans="1:11" ht="17" thickBot="1" x14ac:dyDescent="0.25">
      <c r="A20" s="31" t="s">
        <v>40</v>
      </c>
      <c r="B20" s="32" t="s">
        <v>3</v>
      </c>
      <c r="C20" s="32" t="s">
        <v>2</v>
      </c>
      <c r="D20" s="32" t="s">
        <v>5</v>
      </c>
      <c r="E20" s="32" t="s">
        <v>41</v>
      </c>
      <c r="F20" s="33">
        <v>178.69</v>
      </c>
      <c r="G20" s="34">
        <f t="shared" si="0"/>
        <v>107.214</v>
      </c>
      <c r="H20" s="34">
        <f t="shared" si="6"/>
        <v>53.606999999999999</v>
      </c>
      <c r="I20" s="35">
        <f t="shared" si="2"/>
        <v>17.869</v>
      </c>
      <c r="J20" s="36"/>
      <c r="K20" s="37">
        <f>I20*J20</f>
        <v>0</v>
      </c>
    </row>
    <row r="21" spans="1:11" x14ac:dyDescent="0.15">
      <c r="K21" s="2"/>
    </row>
    <row r="22" spans="1:11" x14ac:dyDescent="0.15">
      <c r="A22" s="5"/>
      <c r="K22" s="2"/>
    </row>
    <row r="23" spans="1:11" x14ac:dyDescent="0.15">
      <c r="K23" s="2"/>
    </row>
    <row r="24" spans="1:11" ht="14" thickBot="1" x14ac:dyDescent="0.2">
      <c r="K24" s="2"/>
    </row>
    <row r="25" spans="1:11" ht="20" thickTop="1" thickBot="1" x14ac:dyDescent="0.25">
      <c r="B25" s="55" t="s">
        <v>45</v>
      </c>
      <c r="C25" s="56">
        <v>0.6</v>
      </c>
      <c r="K25" s="2"/>
    </row>
    <row r="26" spans="1:11" ht="20" thickTop="1" thickBot="1" x14ac:dyDescent="0.25">
      <c r="B26" s="55" t="s">
        <v>15</v>
      </c>
      <c r="C26" s="57">
        <v>385</v>
      </c>
      <c r="K26" s="2"/>
    </row>
    <row r="27" spans="1:11" ht="14" thickTop="1" x14ac:dyDescent="0.15">
      <c r="C27" s="4"/>
      <c r="K27" s="2"/>
    </row>
    <row r="28" spans="1:11" x14ac:dyDescent="0.15">
      <c r="B28" s="5" t="s">
        <v>13</v>
      </c>
      <c r="C28" s="4"/>
      <c r="K28" s="2"/>
    </row>
    <row r="29" spans="1:11" x14ac:dyDescent="0.15">
      <c r="K29" s="2"/>
    </row>
    <row r="30" spans="1:11" x14ac:dyDescent="0.15">
      <c r="K30" s="2"/>
    </row>
    <row r="31" spans="1:11" ht="18" x14ac:dyDescent="0.2">
      <c r="A31" s="6"/>
      <c r="B31" s="53"/>
      <c r="C31" s="54"/>
      <c r="F31"/>
      <c r="G31"/>
    </row>
    <row r="32" spans="1:11" ht="19" x14ac:dyDescent="0.2">
      <c r="A32" s="6"/>
      <c r="B32" s="53" t="s">
        <v>14</v>
      </c>
      <c r="C32" s="54">
        <f>SUM(K6:K20)</f>
        <v>0</v>
      </c>
      <c r="F32"/>
      <c r="G32"/>
    </row>
    <row r="33" spans="1:7" ht="19" x14ac:dyDescent="0.2">
      <c r="A33" s="6"/>
      <c r="B33" s="53" t="s">
        <v>38</v>
      </c>
      <c r="C33" s="54">
        <f>C32+C26</f>
        <v>385</v>
      </c>
      <c r="F33"/>
      <c r="G33"/>
    </row>
    <row r="34" spans="1:7" x14ac:dyDescent="0.15">
      <c r="A34" s="6"/>
      <c r="B34" s="6"/>
      <c r="C34" s="6"/>
      <c r="D34" s="6"/>
      <c r="E34" s="6"/>
      <c r="F34" s="3"/>
      <c r="G34" s="1"/>
    </row>
    <row r="35" spans="1:7" x14ac:dyDescent="0.15">
      <c r="A35" s="6"/>
      <c r="B35" s="6"/>
      <c r="C35" s="6"/>
      <c r="D35" s="6"/>
      <c r="E35" s="6"/>
      <c r="F35" s="3"/>
      <c r="G35" s="1"/>
    </row>
    <row r="36" spans="1:7" x14ac:dyDescent="0.15">
      <c r="A36" s="6"/>
      <c r="B36" s="6"/>
      <c r="C36" s="6"/>
      <c r="D36" s="6"/>
      <c r="E36" s="6"/>
      <c r="F36" s="3"/>
      <c r="G36" s="1"/>
    </row>
    <row r="37" spans="1:7" x14ac:dyDescent="0.15">
      <c r="A37" s="6"/>
      <c r="B37" s="6"/>
      <c r="C37" s="6"/>
      <c r="D37" s="6"/>
      <c r="E37" s="6"/>
      <c r="F37" s="3"/>
    </row>
    <row r="38" spans="1:7" x14ac:dyDescent="0.15">
      <c r="A38" s="6"/>
      <c r="B38" s="6"/>
      <c r="C38" s="6"/>
      <c r="D38" s="6"/>
      <c r="E38" s="6"/>
      <c r="F38" s="3"/>
    </row>
    <row r="39" spans="1:7" x14ac:dyDescent="0.15">
      <c r="A39" s="6"/>
      <c r="B39" s="6"/>
      <c r="C39" s="6"/>
      <c r="D39" s="6"/>
      <c r="E39" s="6"/>
      <c r="F39" s="3"/>
    </row>
    <row r="40" spans="1:7" x14ac:dyDescent="0.15">
      <c r="A40" s="6"/>
      <c r="B40" s="6"/>
      <c r="C40" s="6"/>
      <c r="D40" s="6"/>
      <c r="E40" s="6"/>
      <c r="F40" s="3"/>
    </row>
    <row r="41" spans="1:7" x14ac:dyDescent="0.15">
      <c r="A41" s="6"/>
      <c r="B41" s="6"/>
      <c r="C41" s="6"/>
      <c r="D41" s="6"/>
      <c r="E41" s="6"/>
      <c r="F41" s="3"/>
    </row>
    <row r="42" spans="1:7" x14ac:dyDescent="0.15">
      <c r="A42" s="6"/>
      <c r="B42" s="6"/>
      <c r="C42" s="6"/>
      <c r="D42" s="6"/>
      <c r="E42" s="6"/>
      <c r="F42" s="3"/>
    </row>
    <row r="43" spans="1:7" x14ac:dyDescent="0.15">
      <c r="A43" s="6"/>
      <c r="B43" s="6"/>
      <c r="C43" s="6"/>
      <c r="D43" s="6"/>
      <c r="E43" s="6"/>
      <c r="F43" s="3"/>
    </row>
    <row r="44" spans="1:7" x14ac:dyDescent="0.15">
      <c r="A44" s="6"/>
      <c r="B44" s="6"/>
      <c r="C44" s="6"/>
      <c r="D44" s="6"/>
      <c r="E44" s="6"/>
      <c r="F44" s="3"/>
    </row>
    <row r="45" spans="1:7" x14ac:dyDescent="0.15">
      <c r="A45" s="6"/>
      <c r="B45" s="6"/>
      <c r="C45" s="6"/>
      <c r="D45" s="6"/>
      <c r="E45" s="6"/>
      <c r="F45" s="3"/>
    </row>
    <row r="46" spans="1:7" x14ac:dyDescent="0.15">
      <c r="A46" s="6"/>
      <c r="B46" s="6"/>
      <c r="C46" s="6"/>
      <c r="D46" s="6"/>
      <c r="E46" s="6"/>
      <c r="F46" s="3"/>
    </row>
    <row r="47" spans="1:7" x14ac:dyDescent="0.15">
      <c r="A47" s="6"/>
      <c r="B47" s="6"/>
      <c r="C47" s="6"/>
      <c r="D47" s="6"/>
      <c r="E47" s="6"/>
      <c r="F47" s="3"/>
    </row>
    <row r="48" spans="1:7" x14ac:dyDescent="0.15">
      <c r="A48" s="6"/>
      <c r="B48" s="6"/>
      <c r="C48" s="6"/>
      <c r="D48" s="6"/>
      <c r="E48" s="6"/>
      <c r="F48" s="3"/>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148AAAE442A948903FD8E5925EAEC3" ma:contentTypeVersion="14" ma:contentTypeDescription="Create a new document." ma:contentTypeScope="" ma:versionID="9253cd45a2d23d4df2c6de5b8707645d">
  <xsd:schema xmlns:xsd="http://www.w3.org/2001/XMLSchema" xmlns:xs="http://www.w3.org/2001/XMLSchema" xmlns:p="http://schemas.microsoft.com/office/2006/metadata/properties" xmlns:ns2="1275b106-17c0-4682-bf6e-a113189590a5" xmlns:ns3="e852d8d0-4088-46f4-8a2c-f0169c30114a" targetNamespace="http://schemas.microsoft.com/office/2006/metadata/properties" ma:root="true" ma:fieldsID="c51bd9458675a094139267ab8a92c6c8" ns2:_="" ns3:_="">
    <xsd:import namespace="1275b106-17c0-4682-bf6e-a113189590a5"/>
    <xsd:import namespace="e852d8d0-4088-46f4-8a2c-f0169c30114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75b106-17c0-4682-bf6e-a113189590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2971828-7211-42a6-b3d4-d1174555a85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2d8d0-4088-46f4-8a2c-f0169c30114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d1f0a94-2223-4147-af55-badcd59830e3}" ma:internalName="TaxCatchAll" ma:showField="CatchAllData" ma:web="e852d8d0-4088-46f4-8a2c-f0169c30114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493CF6-B36A-4522-AF9E-117ABA57501B}">
  <ds:schemaRefs>
    <ds:schemaRef ds:uri="http://schemas.microsoft.com/sharepoint/v3/contenttype/forms"/>
  </ds:schemaRefs>
</ds:datastoreItem>
</file>

<file path=customXml/itemProps2.xml><?xml version="1.0" encoding="utf-8"?>
<ds:datastoreItem xmlns:ds="http://schemas.openxmlformats.org/officeDocument/2006/customXml" ds:itemID="{76960222-B0C8-47A8-B01D-CCB3215EEB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75b106-17c0-4682-bf6e-a113189590a5"/>
    <ds:schemaRef ds:uri="e852d8d0-4088-46f4-8a2c-f0169c3011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Rekenhulp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Ellen Klerks</cp:lastModifiedBy>
  <dcterms:created xsi:type="dcterms:W3CDTF">2024-01-01T11:34:14Z</dcterms:created>
  <dcterms:modified xsi:type="dcterms:W3CDTF">2025-01-30T10:31:48Z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